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28755" windowHeight="1258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B8" i="1"/>
  <c r="AU8"/>
  <c r="AL8"/>
  <c r="V8"/>
  <c r="W8" s="1"/>
  <c r="T8"/>
  <c r="U8" s="1"/>
  <c r="O8"/>
  <c r="Q8" s="1"/>
  <c r="M8"/>
  <c r="X8" l="1"/>
  <c r="BC8" s="1"/>
</calcChain>
</file>

<file path=xl/comments1.xml><?xml version="1.0" encoding="utf-8"?>
<comments xmlns="http://schemas.openxmlformats.org/spreadsheetml/2006/main">
  <authors>
    <author>BTM</author>
    <author>Administrator</author>
    <author>djcamrud</author>
  </authors>
  <commentList>
    <comment ref="J8" authorId="0">
      <text>
        <r>
          <rPr>
            <b/>
            <sz val="9"/>
            <color indexed="81"/>
            <rFont val="Tahoma"/>
            <family val="2"/>
          </rPr>
          <t>BTM:</t>
        </r>
        <r>
          <rPr>
            <sz val="9"/>
            <color indexed="81"/>
            <rFont val="Tahoma"/>
            <family val="2"/>
          </rPr>
          <t xml:space="preserve">
Reduced from $163,157 to $0 as special assessment has not been approved</t>
        </r>
      </text>
    </comment>
    <comment ref="N8" authorId="1">
      <text>
        <r>
          <rPr>
            <b/>
            <sz val="9"/>
            <color indexed="81"/>
            <rFont val="Tahoma"/>
            <family val="2"/>
          </rPr>
          <t>Administrator:</t>
        </r>
        <r>
          <rPr>
            <sz val="9"/>
            <color indexed="81"/>
            <rFont val="Tahoma"/>
            <family val="2"/>
          </rPr>
          <t xml:space="preserve">
MHI adjusted upwards from $46,250 to $52,976 based on ACS data for Census Tract 136.02.
 -Barry Cress - DOLA</t>
        </r>
      </text>
    </comment>
    <comment ref="AD8" authorId="0">
      <text>
        <r>
          <rPr>
            <b/>
            <sz val="9"/>
            <color indexed="81"/>
            <rFont val="Tahoma"/>
            <family val="2"/>
          </rPr>
          <t>Points removed because r</t>
        </r>
        <r>
          <rPr>
            <sz val="9"/>
            <color indexed="81"/>
            <rFont val="Tahoma"/>
            <family val="2"/>
          </rPr>
          <t>esidual chlorine is not other regulated contaminate.</t>
        </r>
      </text>
    </comment>
    <comment ref="AE8" authorId="2">
      <text>
        <r>
          <rPr>
            <sz val="8"/>
            <color indexed="81"/>
            <rFont val="Tahoma"/>
            <family val="2"/>
          </rPr>
          <t xml:space="preserve">Changed from 25 to 0 points as surface treatment (membrane filtration and disinfection) was submitted, reviewed, approved and constructed.  They can achieve filtration and disinfection. </t>
        </r>
      </text>
    </comment>
    <comment ref="AI8" authorId="2">
      <text>
        <r>
          <rPr>
            <sz val="8"/>
            <color indexed="81"/>
            <rFont val="Tahoma"/>
            <family val="2"/>
          </rPr>
          <t xml:space="preserve"> Changed from 10 points to 0 points as this water line replacement project does not effect storage.</t>
        </r>
      </text>
    </comment>
    <comment ref="AK8" authorId="2">
      <text>
        <r>
          <rPr>
            <sz val="8"/>
            <color indexed="81"/>
            <rFont val="Tahoma"/>
            <family val="2"/>
          </rPr>
          <t xml:space="preserve">
This system checked yes in this box.  However, information not provided how the project is related to any natural disaster.</t>
        </r>
      </text>
    </comment>
    <comment ref="AM8" authorId="1">
      <text>
        <r>
          <rPr>
            <b/>
            <sz val="9"/>
            <color indexed="81"/>
            <rFont val="Tahoma"/>
            <family val="2"/>
          </rPr>
          <t>Administrator:</t>
        </r>
        <r>
          <rPr>
            <sz val="9"/>
            <color indexed="81"/>
            <rFont val="Tahoma"/>
            <family val="2"/>
          </rPr>
          <t xml:space="preserve">
points removed as they have health based violations.</t>
        </r>
      </text>
    </comment>
    <comment ref="AX8" authorId="0">
      <text>
        <r>
          <rPr>
            <sz val="9"/>
            <color indexed="81"/>
            <rFont val="Tahoma"/>
            <family val="2"/>
          </rPr>
          <t>Reduced - SSTTA - Not SRF funds within last 24 months</t>
        </r>
      </text>
    </comment>
    <comment ref="AZ8" authorId="2">
      <text>
        <r>
          <rPr>
            <b/>
            <sz val="8"/>
            <color indexed="81"/>
            <rFont val="Tahoma"/>
            <family val="2"/>
          </rPr>
          <t>djcamrud:</t>
        </r>
        <r>
          <rPr>
            <sz val="8"/>
            <color indexed="81"/>
            <rFont val="Tahoma"/>
            <family val="2"/>
          </rPr>
          <t xml:space="preserve">
DC - Changed from 10 ponts to 0 as not 100 percent metered as noted in Eng Report.</t>
        </r>
      </text>
    </comment>
    <comment ref="BA8" authorId="2">
      <text>
        <r>
          <rPr>
            <b/>
            <sz val="8"/>
            <color indexed="81"/>
            <rFont val="Tahoma"/>
            <family val="2"/>
          </rPr>
          <t>djcamrud:</t>
        </r>
        <r>
          <rPr>
            <sz val="8"/>
            <color indexed="81"/>
            <rFont val="Tahoma"/>
            <family val="2"/>
          </rPr>
          <t xml:space="preserve">
DC - Changed from 0 ponts to 5 as over 50 percent metered but not 100 percent metered as noted in Eng Report.</t>
        </r>
      </text>
    </comment>
  </commentList>
</comments>
</file>

<file path=xl/sharedStrings.xml><?xml version="1.0" encoding="utf-8"?>
<sst xmlns="http://schemas.openxmlformats.org/spreadsheetml/2006/main" count="105" uniqueCount="101">
  <si>
    <t>DW Tier II Rankings</t>
  </si>
  <si>
    <t xml:space="preserve">Highlight cells that have been changed and insert a comment (right click) </t>
  </si>
  <si>
    <t>DOLA</t>
  </si>
  <si>
    <t>Engineering</t>
  </si>
  <si>
    <t>State MHI=</t>
  </si>
  <si>
    <t>Financial/Affordability</t>
  </si>
  <si>
    <t>Drinking Water Quality &amp; Public Health</t>
  </si>
  <si>
    <t>Colorado Primary Drinking Water Compliance</t>
  </si>
  <si>
    <t>Readiness to Proceed</t>
  </si>
  <si>
    <t>Other Information</t>
  </si>
  <si>
    <t>DRINKING WATER PROJECT POINT RANKING  ---------&gt;</t>
  </si>
  <si>
    <t>0 points associated with questions #43 and #44</t>
  </si>
  <si>
    <t>Application Questions  ---------&gt;</t>
  </si>
  <si>
    <t>#4</t>
  </si>
  <si>
    <t>#1</t>
  </si>
  <si>
    <t>#5</t>
  </si>
  <si>
    <t>#7C</t>
  </si>
  <si>
    <t>#8</t>
  </si>
  <si>
    <t>#9</t>
  </si>
  <si>
    <t>#10</t>
  </si>
  <si>
    <t>#11</t>
  </si>
  <si>
    <t>#12</t>
  </si>
  <si>
    <t>#13</t>
  </si>
  <si>
    <t>#14</t>
  </si>
  <si>
    <t>#3</t>
  </si>
  <si>
    <t>#15</t>
  </si>
  <si>
    <t>#16</t>
  </si>
  <si>
    <t>#17</t>
  </si>
  <si>
    <t>#18</t>
  </si>
  <si>
    <t>#19</t>
  </si>
  <si>
    <t>#20</t>
  </si>
  <si>
    <t>#43</t>
  </si>
  <si>
    <t>#44</t>
  </si>
  <si>
    <t>Facility</t>
  </si>
  <si>
    <t>Type Entity:  
("NFP" or "M")
Not for profit or municipal</t>
  </si>
  <si>
    <t>County</t>
  </si>
  <si>
    <t>Project phase 
(P, D, C)</t>
  </si>
  <si>
    <t>Project Description</t>
  </si>
  <si>
    <t>Total Project Cost</t>
  </si>
  <si>
    <t>Amount Requested
(between $100k and $850k)</t>
  </si>
  <si>
    <t>Eligible Cost</t>
  </si>
  <si>
    <t>Match</t>
  </si>
  <si>
    <t>4. Total Population (application)</t>
  </si>
  <si>
    <t>4. Total Popluation 
(Verified by DOLA)</t>
  </si>
  <si>
    <r>
      <t xml:space="preserve">Population Points 
</t>
    </r>
    <r>
      <rPr>
        <i/>
        <sz val="11"/>
        <rFont val="Trebuchet MS"/>
        <family val="2"/>
      </rPr>
      <t>(50 pts possible)</t>
    </r>
  </si>
  <si>
    <t>1. MHI 
(application)</t>
  </si>
  <si>
    <t>Percent MHI</t>
  </si>
  <si>
    <t>1. MHI (Verified by DOLA)</t>
  </si>
  <si>
    <r>
      <t xml:space="preserve">1. MHI Points 
</t>
    </r>
    <r>
      <rPr>
        <i/>
        <sz val="11"/>
        <rFont val="Trebuchet MS"/>
        <family val="2"/>
      </rPr>
      <t>(40 pts possible)</t>
    </r>
  </si>
  <si>
    <t>5. Total Residential Properties Served</t>
  </si>
  <si>
    <t>Existing Debt  (Verified by DOLA)</t>
  </si>
  <si>
    <t>Indebtedness %</t>
  </si>
  <si>
    <r>
      <t xml:space="preserve">Indebtedness Points 
</t>
    </r>
    <r>
      <rPr>
        <i/>
        <sz val="11"/>
        <rFont val="Trebuchet MS"/>
        <family val="2"/>
      </rPr>
      <t>(40 pts possible)</t>
    </r>
  </si>
  <si>
    <t>Percent of Local Match</t>
  </si>
  <si>
    <r>
      <t xml:space="preserve">Percent of Local Match Points 
</t>
    </r>
    <r>
      <rPr>
        <sz val="11"/>
        <rFont val="Trebuchet MS"/>
        <family val="2"/>
      </rPr>
      <t>(30 pts possible)</t>
    </r>
  </si>
  <si>
    <r>
      <t xml:space="preserve">Financial/Affordability Total Points 
</t>
    </r>
    <r>
      <rPr>
        <i/>
        <sz val="11"/>
        <rFont val="Trebuchet MS"/>
        <family val="2"/>
      </rPr>
      <t>(160 pts possible)</t>
    </r>
  </si>
  <si>
    <t>8. Project addresses a documented waterborne disease outbreak associated with the system within the last 24 months. 
(Yes: 30 pts, No: 0 pts)</t>
  </si>
  <si>
    <t>Radionuclides 
(20 pts)</t>
  </si>
  <si>
    <t>Nitrate, nitrite, TCR: 
(20 pts)</t>
  </si>
  <si>
    <t xml:space="preserve">Total trihalomethanes, total halacetic acids: 
(15 pts) </t>
  </si>
  <si>
    <t>Arsenic, selenim: 
(10 pts)</t>
  </si>
  <si>
    <t>Other regulated contaminates: 
(5 pts)</t>
  </si>
  <si>
    <t>Inadequate treatment to satisfy surface water or GWUDI: 
(25 pts)</t>
  </si>
  <si>
    <t>Inadequate treatment to satisfy groundwater: 
(20 pts)</t>
  </si>
  <si>
    <t>Inadequate distribution due to system deterioration; 
(10 pts)</t>
  </si>
  <si>
    <t>Inadequate distribution due to chronic low pressure:
(10 pts)</t>
  </si>
  <si>
    <t>Inadequate storage: 
(10 pts)</t>
  </si>
  <si>
    <t>Demand exceeding design capacity: 
(5 pts)</t>
  </si>
  <si>
    <t>Project result of natural disaster: 
(10 pts)</t>
  </si>
  <si>
    <t>Drinking Water Quality &amp; Public Health Total Points 
(170 pts possible)</t>
  </si>
  <si>
    <t>System has no health-based violations in the past 24 months and this project enables the system to meet new requirements (change in status): 
(30 pts)</t>
  </si>
  <si>
    <t>System is in compliance with division issued compliance schedule that is not a part of an enforcement order and this project addresses that schedule. 
(25 pts)</t>
  </si>
  <si>
    <t>System has MCL violations or failure to filter violations or other health-based violations or unresolved significant deficiencies and this project will address those violations. 
(20 pts)</t>
  </si>
  <si>
    <t>System is in compliance with enforcement order and this project will enable all or part of the order to be closed. 
(15 pts)</t>
  </si>
  <si>
    <t>System is not in compliance with enforcement order or compliance advisory. 
(0 pts)</t>
  </si>
  <si>
    <t>System has no monitoring, reporting, public notice or operator certification violations in the past 24 months. 
(0 pts)</t>
  </si>
  <si>
    <t>System has 1-3 monitoring, reporting, public notice or operator certification violations in the past 24 months.
(-5 pts)</t>
  </si>
  <si>
    <t>System has more than 3 monitoring, reporting, public notice or operator certification violations in the past 24 months. 
(-10 pts)</t>
  </si>
  <si>
    <r>
      <t xml:space="preserve">Compliance Total Points 
</t>
    </r>
    <r>
      <rPr>
        <i/>
        <sz val="11"/>
        <rFont val="Trebuchet MS"/>
        <family val="2"/>
      </rPr>
      <t>(30 pts possible)</t>
    </r>
  </si>
  <si>
    <t>Plans and Specs submitted: 
(10 pts)</t>
  </si>
  <si>
    <t>Plans and Specs approved: 
(10 pts)</t>
  </si>
  <si>
    <t>Prior SRF grant/loan within 24 months: 
(5 pts)</t>
  </si>
  <si>
    <t>Multiple funding sources: 
(5 pts)</t>
  </si>
  <si>
    <t>Metering: 100% 
(10 pts)</t>
  </si>
  <si>
    <t>Metering:  50% 
(5 pts)</t>
  </si>
  <si>
    <r>
      <t xml:space="preserve">Readiness to Proceed Total Points 
</t>
    </r>
    <r>
      <rPr>
        <i/>
        <sz val="11"/>
        <rFont val="Trebuchet MS"/>
        <family val="2"/>
      </rPr>
      <t>(40 pts possible)</t>
    </r>
  </si>
  <si>
    <t xml:space="preserve">Total Points 
</t>
  </si>
  <si>
    <t xml:space="preserve"> Engineer/ consultant(s) has been selected.</t>
  </si>
  <si>
    <t>Copy of agreements are in place with selected engineer/ consultant(s).</t>
  </si>
  <si>
    <t xml:space="preserve">Site application has been submitted to the division’s engineering review unit 
(if required).       </t>
  </si>
  <si>
    <t xml:space="preserve">Date plans and specifications have been submitted to the division’s engineering review unit 
(if required).  </t>
  </si>
  <si>
    <t xml:space="preserve">Tabor Spending Limits </t>
  </si>
  <si>
    <t>Meadow Mtn WSC</t>
  </si>
  <si>
    <t>NFP</t>
  </si>
  <si>
    <t>Boulder</t>
  </si>
  <si>
    <t>Construction</t>
  </si>
  <si>
    <t>Replace distribution main</t>
  </si>
  <si>
    <t>Y</t>
  </si>
  <si>
    <t>Yes</t>
  </si>
  <si>
    <t>No</t>
  </si>
  <si>
    <t>Rank (38 applications)</t>
  </si>
</sst>
</file>

<file path=xl/styles.xml><?xml version="1.0" encoding="utf-8"?>
<styleSheet xmlns="http://schemas.openxmlformats.org/spreadsheetml/2006/main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64" formatCode="0.0"/>
    <numFmt numFmtId="165" formatCode="&quot;$&quot;#,##0"/>
  </numFmts>
  <fonts count="3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2"/>
      <name val="Trebuchet MS"/>
      <family val="2"/>
    </font>
    <font>
      <b/>
      <sz val="22"/>
      <color rgb="FF0000CC"/>
      <name val="Trebuchet MS"/>
      <family val="2"/>
    </font>
    <font>
      <sz val="10"/>
      <name val="Trebuchet MS"/>
      <family val="2"/>
    </font>
    <font>
      <sz val="10"/>
      <name val="Arial"/>
      <family val="2"/>
    </font>
    <font>
      <sz val="11"/>
      <color theme="1"/>
      <name val="Trebuchet MS"/>
      <family val="2"/>
    </font>
    <font>
      <sz val="11"/>
      <color rgb="FF000000"/>
      <name val="Trebuchet MS"/>
      <family val="2"/>
    </font>
    <font>
      <sz val="16"/>
      <color theme="0"/>
      <name val="Trebuchet MS"/>
      <family val="2"/>
    </font>
    <font>
      <b/>
      <sz val="16"/>
      <color rgb="FF000000"/>
      <name val="Trebuchet MS"/>
      <family val="2"/>
    </font>
    <font>
      <sz val="16"/>
      <color rgb="FF000000"/>
      <name val="Trebuchet MS"/>
      <family val="2"/>
    </font>
    <font>
      <sz val="18"/>
      <color theme="0"/>
      <name val="Trebuchet MS"/>
      <family val="2"/>
    </font>
    <font>
      <b/>
      <sz val="12"/>
      <color rgb="FFFF0000"/>
      <name val="Trebuchet MS"/>
      <family val="2"/>
    </font>
    <font>
      <b/>
      <sz val="12"/>
      <color rgb="FF000000"/>
      <name val="Trebuchet MS"/>
      <family val="2"/>
    </font>
    <font>
      <b/>
      <sz val="16"/>
      <name val="Trebuchet MS"/>
      <family val="2"/>
    </font>
    <font>
      <sz val="18"/>
      <color rgb="FF000000"/>
      <name val="Trebuchet MS"/>
      <family val="2"/>
    </font>
    <font>
      <sz val="16"/>
      <name val="Trebuchet MS"/>
      <family val="2"/>
    </font>
    <font>
      <sz val="18"/>
      <color rgb="FF009ADD"/>
      <name val="Trebuchet MS"/>
      <family val="2"/>
    </font>
    <font>
      <b/>
      <sz val="16"/>
      <color rgb="FF009ADD"/>
      <name val="Trebuchet MS"/>
      <family val="2"/>
    </font>
    <font>
      <sz val="16"/>
      <color rgb="FF009ADD"/>
      <name val="Trebuchet MS"/>
      <family val="2"/>
    </font>
    <font>
      <b/>
      <sz val="11"/>
      <name val="Trebuchet MS"/>
      <family val="2"/>
    </font>
    <font>
      <b/>
      <sz val="11"/>
      <color theme="0"/>
      <name val="Trebuchet MS"/>
      <family val="2"/>
    </font>
    <font>
      <i/>
      <sz val="11"/>
      <name val="Trebuchet MS"/>
      <family val="2"/>
    </font>
    <font>
      <sz val="11"/>
      <name val="Trebuchet MS"/>
      <family val="2"/>
    </font>
    <font>
      <sz val="11"/>
      <color theme="0"/>
      <name val="Trebuchet MS"/>
      <family val="2"/>
    </font>
    <font>
      <i/>
      <sz val="12"/>
      <name val="Trebuchet MS"/>
      <family val="2"/>
    </font>
    <font>
      <sz val="10"/>
      <color indexed="8"/>
      <name val="Arial"/>
      <family val="2"/>
    </font>
    <font>
      <sz val="12"/>
      <name val="Trebuchet MS"/>
      <family val="2"/>
    </font>
    <font>
      <sz val="12"/>
      <color rgb="FF000000"/>
      <name val="Trebuchet MS"/>
      <family val="2"/>
    </font>
    <font>
      <b/>
      <sz val="12"/>
      <name val="Trebuchet MS"/>
      <family val="2"/>
    </font>
    <font>
      <sz val="11"/>
      <color rgb="FF000000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</fonts>
  <fills count="2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rgb="FF953734"/>
        <bgColor rgb="FF953734"/>
      </patternFill>
    </fill>
    <fill>
      <patternFill patternType="solid">
        <fgColor rgb="FF7030A0"/>
        <bgColor rgb="FF7030A0"/>
      </patternFill>
    </fill>
    <fill>
      <patternFill patternType="solid">
        <fgColor theme="3" tint="0.59999389629810485"/>
        <bgColor rgb="FF92D050"/>
      </patternFill>
    </fill>
    <fill>
      <patternFill patternType="solid">
        <fgColor rgb="FFFFC000"/>
        <bgColor rgb="FFFFC000"/>
      </patternFill>
    </fill>
    <fill>
      <patternFill patternType="solid">
        <fgColor rgb="FF8DB3E2"/>
        <bgColor rgb="FF8DB3E2"/>
      </patternFill>
    </fill>
    <fill>
      <patternFill patternType="solid">
        <fgColor rgb="FF92D050"/>
        <bgColor rgb="FF92D050"/>
      </patternFill>
    </fill>
    <fill>
      <patternFill patternType="solid">
        <fgColor theme="9" tint="-0.249977111117893"/>
        <bgColor rgb="FFE36C09"/>
      </patternFill>
    </fill>
    <fill>
      <patternFill patternType="solid">
        <fgColor rgb="FFFFFF00"/>
        <bgColor rgb="FFFFFF00"/>
      </patternFill>
    </fill>
    <fill>
      <patternFill patternType="solid">
        <fgColor theme="0" tint="-0.249977111117893"/>
        <bgColor rgb="FFFFFF00"/>
      </patternFill>
    </fill>
    <fill>
      <patternFill patternType="solid">
        <fgColor rgb="FF92D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-0.249977111117893"/>
        <bgColor rgb="FFFFC000"/>
      </patternFill>
    </fill>
    <fill>
      <patternFill patternType="solid">
        <fgColor rgb="FF7030A0"/>
        <bgColor rgb="FF8DB3E2"/>
      </patternFill>
    </fill>
    <fill>
      <patternFill patternType="solid">
        <fgColor theme="9" tint="-0.249977111117893"/>
        <bgColor rgb="FF7030A0"/>
      </patternFill>
    </fill>
    <fill>
      <patternFill patternType="solid">
        <fgColor rgb="FFE36C09"/>
        <bgColor rgb="FFE36C09"/>
      </patternFill>
    </fill>
    <fill>
      <patternFill patternType="solid">
        <fgColor rgb="FFFFFF66"/>
        <bgColor rgb="FFFFFF66"/>
      </patternFill>
    </fill>
    <fill>
      <patternFill patternType="solid">
        <fgColor theme="0" tint="-0.249977111117893"/>
        <bgColor rgb="FFFFFF66"/>
      </patternFill>
    </fill>
    <fill>
      <patternFill patternType="solid">
        <fgColor rgb="FFFF00FF"/>
        <bgColor rgb="FFFF00FF"/>
      </patternFill>
    </fill>
    <fill>
      <patternFill patternType="solid">
        <fgColor rgb="FFFF33CC"/>
        <bgColor indexed="64"/>
      </patternFill>
    </fill>
    <fill>
      <patternFill patternType="mediumGray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  <xf numFmtId="0" fontId="26" fillId="0" borderId="0"/>
    <xf numFmtId="0" fontId="30" fillId="0" borderId="0"/>
  </cellStyleXfs>
  <cellXfs count="128"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44" fontId="4" fillId="0" borderId="0" xfId="1" applyFont="1" applyAlignment="1">
      <alignment vertical="center" wrapText="1"/>
    </xf>
    <xf numFmtId="0" fontId="4" fillId="0" borderId="0" xfId="3" applyFont="1" applyAlignment="1">
      <alignment vertical="center" wrapText="1"/>
    </xf>
    <xf numFmtId="0" fontId="6" fillId="3" borderId="0" xfId="0" applyFont="1" applyFill="1"/>
    <xf numFmtId="0" fontId="6" fillId="0" borderId="0" xfId="0" applyFont="1" applyAlignment="1">
      <alignment vertical="center" wrapText="1"/>
    </xf>
    <xf numFmtId="0" fontId="7" fillId="0" borderId="0" xfId="3" applyFont="1" applyBorder="1" applyAlignment="1">
      <alignment vertical="center" wrapText="1"/>
    </xf>
    <xf numFmtId="0" fontId="7" fillId="0" borderId="0" xfId="3" applyFont="1" applyBorder="1" applyAlignment="1">
      <alignment horizontal="center" vertical="center" wrapText="1"/>
    </xf>
    <xf numFmtId="0" fontId="4" fillId="0" borderId="0" xfId="3" applyFont="1" applyAlignment="1">
      <alignment horizontal="center" vertical="center" wrapText="1"/>
    </xf>
    <xf numFmtId="44" fontId="7" fillId="0" borderId="0" xfId="1" applyFont="1" applyBorder="1" applyAlignment="1">
      <alignment vertical="center" wrapText="1"/>
    </xf>
    <xf numFmtId="2" fontId="8" fillId="4" borderId="0" xfId="3" applyNumberFormat="1" applyFont="1" applyFill="1" applyBorder="1" applyAlignment="1">
      <alignment vertical="center" wrapText="1"/>
    </xf>
    <xf numFmtId="164" fontId="7" fillId="0" borderId="0" xfId="3" applyNumberFormat="1" applyFont="1" applyBorder="1" applyAlignment="1">
      <alignment vertical="center" wrapText="1"/>
    </xf>
    <xf numFmtId="0" fontId="9" fillId="0" borderId="0" xfId="3" applyFont="1" applyBorder="1" applyAlignment="1">
      <alignment vertical="center" wrapText="1"/>
    </xf>
    <xf numFmtId="42" fontId="7" fillId="0" borderId="0" xfId="3" applyNumberFormat="1" applyFont="1" applyBorder="1" applyAlignment="1">
      <alignment vertical="center" wrapText="1"/>
    </xf>
    <xf numFmtId="0" fontId="10" fillId="0" borderId="0" xfId="3" applyFont="1" applyBorder="1" applyAlignment="1">
      <alignment horizontal="right" vertical="center" wrapText="1"/>
    </xf>
    <xf numFmtId="3" fontId="7" fillId="0" borderId="0" xfId="3" applyNumberFormat="1" applyFont="1" applyBorder="1" applyAlignment="1">
      <alignment vertical="center" wrapText="1"/>
    </xf>
    <xf numFmtId="0" fontId="11" fillId="5" borderId="0" xfId="3" applyFont="1" applyFill="1" applyBorder="1" applyAlignment="1">
      <alignment horizontal="center" vertical="center" wrapText="1"/>
    </xf>
    <xf numFmtId="0" fontId="10" fillId="0" borderId="0" xfId="3" applyFont="1" applyBorder="1" applyAlignment="1">
      <alignment vertical="center" wrapText="1"/>
    </xf>
    <xf numFmtId="1" fontId="7" fillId="0" borderId="0" xfId="3" applyNumberFormat="1" applyFont="1" applyBorder="1" applyAlignment="1">
      <alignment vertical="center" wrapText="1"/>
    </xf>
    <xf numFmtId="0" fontId="12" fillId="0" borderId="0" xfId="3" applyFont="1" applyBorder="1" applyAlignment="1">
      <alignment vertical="center" wrapText="1"/>
    </xf>
    <xf numFmtId="44" fontId="12" fillId="0" borderId="0" xfId="1" applyFont="1" applyBorder="1" applyAlignment="1">
      <alignment vertical="center" wrapText="1"/>
    </xf>
    <xf numFmtId="0" fontId="13" fillId="0" borderId="0" xfId="3" applyFont="1" applyBorder="1" applyAlignment="1">
      <alignment vertical="center" wrapText="1"/>
    </xf>
    <xf numFmtId="0" fontId="10" fillId="6" borderId="1" xfId="3" applyFont="1" applyFill="1" applyBorder="1" applyAlignment="1">
      <alignment horizontal="center" vertical="center" wrapText="1"/>
    </xf>
    <xf numFmtId="0" fontId="9" fillId="7" borderId="1" xfId="3" applyFont="1" applyFill="1" applyBorder="1" applyAlignment="1">
      <alignment horizontal="center" vertical="center" wrapText="1"/>
    </xf>
    <xf numFmtId="0" fontId="9" fillId="8" borderId="2" xfId="3" applyFont="1" applyFill="1" applyBorder="1" applyAlignment="1">
      <alignment horizontal="center" vertical="center" wrapText="1"/>
    </xf>
    <xf numFmtId="0" fontId="9" fillId="8" borderId="3" xfId="3" applyFont="1" applyFill="1" applyBorder="1" applyAlignment="1">
      <alignment horizontal="center" vertical="center" wrapText="1"/>
    </xf>
    <xf numFmtId="0" fontId="9" fillId="8" borderId="4" xfId="3" applyFont="1" applyFill="1" applyBorder="1" applyAlignment="1">
      <alignment horizontal="center" vertical="center" wrapText="1"/>
    </xf>
    <xf numFmtId="0" fontId="9" fillId="9" borderId="3" xfId="3" applyFont="1" applyFill="1" applyBorder="1" applyAlignment="1">
      <alignment horizontal="center" vertical="center" wrapText="1"/>
    </xf>
    <xf numFmtId="0" fontId="9" fillId="10" borderId="1" xfId="3" applyFont="1" applyFill="1" applyBorder="1" applyAlignment="1">
      <alignment horizontal="center" vertical="center" wrapText="1"/>
    </xf>
    <xf numFmtId="0" fontId="10" fillId="11" borderId="5" xfId="3" applyFont="1" applyFill="1" applyBorder="1" applyAlignment="1">
      <alignment horizontal="center" vertical="center" wrapText="1"/>
    </xf>
    <xf numFmtId="0" fontId="10" fillId="12" borderId="1" xfId="3" applyFont="1" applyFill="1" applyBorder="1" applyAlignment="1">
      <alignment horizontal="center" vertical="center" wrapText="1"/>
    </xf>
    <xf numFmtId="0" fontId="15" fillId="6" borderId="2" xfId="3" applyFont="1" applyFill="1" applyBorder="1" applyAlignment="1">
      <alignment horizontal="right" vertical="center" wrapText="1"/>
    </xf>
    <xf numFmtId="0" fontId="15" fillId="6" borderId="3" xfId="3" applyFont="1" applyFill="1" applyBorder="1" applyAlignment="1">
      <alignment horizontal="right" vertical="center" wrapText="1"/>
    </xf>
    <xf numFmtId="0" fontId="15" fillId="6" borderId="4" xfId="3" applyFont="1" applyFill="1" applyBorder="1" applyAlignment="1">
      <alignment horizontal="right" vertical="center" wrapText="1"/>
    </xf>
    <xf numFmtId="0" fontId="9" fillId="7" borderId="2" xfId="3" applyFont="1" applyFill="1" applyBorder="1" applyAlignment="1">
      <alignment horizontal="center" vertical="center" wrapText="1"/>
    </xf>
    <xf numFmtId="0" fontId="9" fillId="7" borderId="3" xfId="3" applyFont="1" applyFill="1" applyBorder="1" applyAlignment="1">
      <alignment horizontal="center" vertical="center" wrapText="1"/>
    </xf>
    <xf numFmtId="0" fontId="9" fillId="7" borderId="4" xfId="3" applyFont="1" applyFill="1" applyBorder="1" applyAlignment="1">
      <alignment horizontal="center" vertical="center" wrapText="1"/>
    </xf>
    <xf numFmtId="0" fontId="9" fillId="7" borderId="1" xfId="3" applyFont="1" applyFill="1" applyBorder="1" applyAlignment="1">
      <alignment horizontal="center" vertical="center" wrapText="1"/>
    </xf>
    <xf numFmtId="0" fontId="9" fillId="8" borderId="1" xfId="3" applyFont="1" applyFill="1" applyBorder="1" applyAlignment="1">
      <alignment horizontal="center" vertical="center" wrapText="1"/>
    </xf>
    <xf numFmtId="0" fontId="14" fillId="2" borderId="3" xfId="3" applyFont="1" applyFill="1" applyBorder="1" applyAlignment="1">
      <alignment horizontal="center" vertical="center" wrapText="1"/>
    </xf>
    <xf numFmtId="0" fontId="14" fillId="2" borderId="1" xfId="3" applyFont="1" applyFill="1" applyBorder="1" applyAlignment="1">
      <alignment horizontal="center" vertical="center" wrapText="1"/>
    </xf>
    <xf numFmtId="0" fontId="14" fillId="2" borderId="1" xfId="3" applyFont="1" applyFill="1" applyBorder="1" applyAlignment="1">
      <alignment horizontal="center" vertical="center" wrapText="1"/>
    </xf>
    <xf numFmtId="0" fontId="14" fillId="2" borderId="1" xfId="3" applyFont="1" applyFill="1" applyBorder="1" applyAlignment="1">
      <alignment vertical="center" wrapText="1"/>
    </xf>
    <xf numFmtId="0" fontId="14" fillId="13" borderId="6" xfId="3" applyFont="1" applyFill="1" applyBorder="1" applyAlignment="1">
      <alignment horizontal="center" vertical="center" wrapText="1"/>
    </xf>
    <xf numFmtId="0" fontId="14" fillId="13" borderId="7" xfId="3" applyFont="1" applyFill="1" applyBorder="1" applyAlignment="1">
      <alignment horizontal="center" vertical="center" wrapText="1"/>
    </xf>
    <xf numFmtId="0" fontId="9" fillId="9" borderId="7" xfId="3" applyFont="1" applyFill="1" applyBorder="1" applyAlignment="1">
      <alignment horizontal="center" vertical="center" wrapText="1"/>
    </xf>
    <xf numFmtId="0" fontId="9" fillId="9" borderId="3" xfId="3" applyFont="1" applyFill="1" applyBorder="1" applyAlignment="1">
      <alignment vertical="center" wrapText="1"/>
    </xf>
    <xf numFmtId="0" fontId="16" fillId="14" borderId="1" xfId="3" applyFont="1" applyFill="1" applyBorder="1" applyAlignment="1">
      <alignment horizontal="center" vertical="center" wrapText="1"/>
    </xf>
    <xf numFmtId="0" fontId="16" fillId="14" borderId="2" xfId="3" applyFont="1" applyFill="1" applyBorder="1" applyAlignment="1">
      <alignment horizontal="center" vertical="center" wrapText="1"/>
    </xf>
    <xf numFmtId="0" fontId="16" fillId="14" borderId="4" xfId="3" applyFont="1" applyFill="1" applyBorder="1" applyAlignment="1">
      <alignment horizontal="center" vertical="center" wrapText="1"/>
    </xf>
    <xf numFmtId="0" fontId="16" fillId="14" borderId="8" xfId="3" applyFont="1" applyFill="1" applyBorder="1" applyAlignment="1">
      <alignment vertical="center" wrapText="1"/>
    </xf>
    <xf numFmtId="0" fontId="10" fillId="11" borderId="9" xfId="3" applyFont="1" applyFill="1" applyBorder="1" applyAlignment="1">
      <alignment horizontal="center" vertical="center" wrapText="1"/>
    </xf>
    <xf numFmtId="0" fontId="17" fillId="0" borderId="10" xfId="3" applyFont="1" applyFill="1" applyBorder="1" applyAlignment="1">
      <alignment horizontal="right" vertical="center" wrapText="1"/>
    </xf>
    <xf numFmtId="0" fontId="17" fillId="0" borderId="11" xfId="3" applyFont="1" applyFill="1" applyBorder="1" applyAlignment="1">
      <alignment horizontal="right" vertical="center" wrapText="1"/>
    </xf>
    <xf numFmtId="0" fontId="17" fillId="0" borderId="12" xfId="3" applyFont="1" applyFill="1" applyBorder="1" applyAlignment="1">
      <alignment horizontal="right" vertical="center" wrapText="1"/>
    </xf>
    <xf numFmtId="0" fontId="18" fillId="0" borderId="2" xfId="3" applyFont="1" applyFill="1" applyBorder="1" applyAlignment="1">
      <alignment horizontal="center" vertical="center" wrapText="1"/>
    </xf>
    <xf numFmtId="0" fontId="18" fillId="0" borderId="3" xfId="3" applyFont="1" applyFill="1" applyBorder="1" applyAlignment="1">
      <alignment horizontal="center" vertical="center" wrapText="1"/>
    </xf>
    <xf numFmtId="0" fontId="18" fillId="0" borderId="4" xfId="3" applyFont="1" applyFill="1" applyBorder="1" applyAlignment="1">
      <alignment horizontal="center" vertical="center" wrapText="1"/>
    </xf>
    <xf numFmtId="0" fontId="18" fillId="0" borderId="1" xfId="3" applyFont="1" applyFill="1" applyBorder="1" applyAlignment="1">
      <alignment horizontal="center" vertical="center" wrapText="1"/>
    </xf>
    <xf numFmtId="0" fontId="18" fillId="0" borderId="2" xfId="3" applyFont="1" applyFill="1" applyBorder="1" applyAlignment="1">
      <alignment horizontal="center" vertical="center" wrapText="1"/>
    </xf>
    <xf numFmtId="0" fontId="18" fillId="0" borderId="3" xfId="3" applyFont="1" applyFill="1" applyBorder="1" applyAlignment="1">
      <alignment horizontal="center" vertical="center" wrapText="1"/>
    </xf>
    <xf numFmtId="0" fontId="18" fillId="0" borderId="4" xfId="3" applyFont="1" applyFill="1" applyBorder="1" applyAlignment="1">
      <alignment horizontal="center" vertical="center" wrapText="1"/>
    </xf>
    <xf numFmtId="0" fontId="18" fillId="0" borderId="0" xfId="3" applyFont="1" applyFill="1" applyBorder="1" applyAlignment="1">
      <alignment horizontal="center" vertical="center" wrapText="1"/>
    </xf>
    <xf numFmtId="0" fontId="18" fillId="0" borderId="10" xfId="3" applyFont="1" applyFill="1" applyBorder="1" applyAlignment="1">
      <alignment horizontal="center" vertical="center" wrapText="1"/>
    </xf>
    <xf numFmtId="0" fontId="18" fillId="0" borderId="11" xfId="3" applyFont="1" applyFill="1" applyBorder="1" applyAlignment="1">
      <alignment horizontal="center" vertical="center" wrapText="1"/>
    </xf>
    <xf numFmtId="0" fontId="14" fillId="0" borderId="0" xfId="3" applyFont="1" applyFill="1" applyBorder="1" applyAlignment="1">
      <alignment vertical="center" wrapText="1"/>
    </xf>
    <xf numFmtId="0" fontId="18" fillId="0" borderId="1" xfId="3" applyFont="1" applyFill="1" applyBorder="1" applyAlignment="1">
      <alignment horizontal="center" vertical="center" wrapText="1"/>
    </xf>
    <xf numFmtId="0" fontId="9" fillId="0" borderId="1" xfId="3" applyFont="1" applyFill="1" applyBorder="1" applyAlignment="1">
      <alignment vertical="center" wrapText="1"/>
    </xf>
    <xf numFmtId="0" fontId="19" fillId="0" borderId="1" xfId="3" applyFont="1" applyFill="1" applyBorder="1" applyAlignment="1">
      <alignment horizontal="center" vertical="center" wrapText="1"/>
    </xf>
    <xf numFmtId="0" fontId="19" fillId="0" borderId="2" xfId="3" applyFont="1" applyFill="1" applyBorder="1" applyAlignment="1">
      <alignment horizontal="center" vertical="center" wrapText="1"/>
    </xf>
    <xf numFmtId="0" fontId="19" fillId="0" borderId="4" xfId="3" applyFont="1" applyFill="1" applyBorder="1" applyAlignment="1">
      <alignment horizontal="center" vertical="center" wrapText="1"/>
    </xf>
    <xf numFmtId="0" fontId="16" fillId="0" borderId="1" xfId="3" applyFont="1" applyFill="1" applyBorder="1" applyAlignment="1">
      <alignment vertical="center" wrapText="1"/>
    </xf>
    <xf numFmtId="0" fontId="10" fillId="0" borderId="1" xfId="3" applyFont="1" applyFill="1" applyBorder="1" applyAlignment="1">
      <alignment horizontal="center" vertical="center" wrapText="1"/>
    </xf>
    <xf numFmtId="0" fontId="19" fillId="0" borderId="3" xfId="3" applyFont="1" applyFill="1" applyBorder="1" applyAlignment="1">
      <alignment horizontal="center" vertical="center" wrapText="1"/>
    </xf>
    <xf numFmtId="0" fontId="4" fillId="0" borderId="0" xfId="3" applyFont="1" applyFill="1" applyAlignment="1">
      <alignment vertical="center" wrapText="1"/>
    </xf>
    <xf numFmtId="49" fontId="20" fillId="6" borderId="13" xfId="3" applyNumberFormat="1" applyFont="1" applyFill="1" applyBorder="1" applyAlignment="1">
      <alignment horizontal="center" vertical="center" wrapText="1"/>
    </xf>
    <xf numFmtId="49" fontId="20" fillId="6" borderId="7" xfId="3" applyNumberFormat="1" applyFont="1" applyFill="1" applyBorder="1" applyAlignment="1">
      <alignment horizontal="center" vertical="center" wrapText="1"/>
    </xf>
    <xf numFmtId="49" fontId="20" fillId="6" borderId="14" xfId="3" applyNumberFormat="1" applyFont="1" applyFill="1" applyBorder="1" applyAlignment="1">
      <alignment horizontal="center" vertical="center" wrapText="1"/>
    </xf>
    <xf numFmtId="49" fontId="20" fillId="6" borderId="15" xfId="3" applyNumberFormat="1" applyFont="1" applyFill="1" applyBorder="1" applyAlignment="1">
      <alignment horizontal="center" vertical="center" wrapText="1"/>
    </xf>
    <xf numFmtId="44" fontId="20" fillId="6" borderId="15" xfId="1" applyFont="1" applyFill="1" applyBorder="1" applyAlignment="1">
      <alignment horizontal="center" vertical="center" wrapText="1"/>
    </xf>
    <xf numFmtId="3" fontId="20" fillId="7" borderId="16" xfId="3" applyNumberFormat="1" applyFont="1" applyFill="1" applyBorder="1" applyAlignment="1">
      <alignment horizontal="center" vertical="center" wrapText="1"/>
    </xf>
    <xf numFmtId="3" fontId="21" fillId="15" borderId="16" xfId="3" applyNumberFormat="1" applyFont="1" applyFill="1" applyBorder="1" applyAlignment="1">
      <alignment horizontal="center" vertical="center" wrapText="1"/>
    </xf>
    <xf numFmtId="0" fontId="20" fillId="7" borderId="16" xfId="3" applyNumberFormat="1" applyFont="1" applyFill="1" applyBorder="1" applyAlignment="1">
      <alignment horizontal="center" vertical="center" wrapText="1"/>
    </xf>
    <xf numFmtId="42" fontId="21" fillId="4" borderId="16" xfId="3" applyNumberFormat="1" applyFont="1" applyFill="1" applyBorder="1" applyAlignment="1">
      <alignment horizontal="center" vertical="center" wrapText="1"/>
    </xf>
    <xf numFmtId="2" fontId="20" fillId="7" borderId="16" xfId="3" applyNumberFormat="1" applyFont="1" applyFill="1" applyBorder="1" applyAlignment="1">
      <alignment horizontal="center" vertical="center" wrapText="1"/>
    </xf>
    <xf numFmtId="165" fontId="20" fillId="7" borderId="16" xfId="3" applyNumberFormat="1" applyFont="1" applyFill="1" applyBorder="1" applyAlignment="1">
      <alignment horizontal="center" vertical="center" wrapText="1"/>
    </xf>
    <xf numFmtId="164" fontId="20" fillId="7" borderId="16" xfId="3" applyNumberFormat="1" applyFont="1" applyFill="1" applyBorder="1" applyAlignment="1">
      <alignment horizontal="center" vertical="center" wrapText="1"/>
    </xf>
    <xf numFmtId="0" fontId="21" fillId="5" borderId="16" xfId="3" applyFont="1" applyFill="1" applyBorder="1" applyAlignment="1">
      <alignment horizontal="center" vertical="center" wrapText="1"/>
    </xf>
    <xf numFmtId="49" fontId="20" fillId="8" borderId="16" xfId="3" applyNumberFormat="1" applyFont="1" applyFill="1" applyBorder="1" applyAlignment="1">
      <alignment horizontal="center" vertical="center" wrapText="1"/>
    </xf>
    <xf numFmtId="49" fontId="24" fillId="16" borderId="16" xfId="3" applyNumberFormat="1" applyFont="1" applyFill="1" applyBorder="1" applyAlignment="1">
      <alignment horizontal="center" vertical="center" wrapText="1"/>
    </xf>
    <xf numFmtId="1" fontId="21" fillId="5" borderId="16" xfId="3" applyNumberFormat="1" applyFont="1" applyFill="1" applyBorder="1" applyAlignment="1">
      <alignment horizontal="center" vertical="center" wrapText="1"/>
    </xf>
    <xf numFmtId="49" fontId="21" fillId="5" borderId="16" xfId="3" applyNumberFormat="1" applyFont="1" applyFill="1" applyBorder="1" applyAlignment="1">
      <alignment horizontal="center" vertical="center" wrapText="1"/>
    </xf>
    <xf numFmtId="49" fontId="20" fillId="9" borderId="16" xfId="3" applyNumberFormat="1" applyFont="1" applyFill="1" applyBorder="1" applyAlignment="1">
      <alignment horizontal="center" vertical="center" wrapText="1"/>
    </xf>
    <xf numFmtId="49" fontId="20" fillId="17" borderId="16" xfId="3" applyNumberFormat="1" applyFont="1" applyFill="1" applyBorder="1" applyAlignment="1">
      <alignment horizontal="center" vertical="center" wrapText="1"/>
    </xf>
    <xf numFmtId="49" fontId="20" fillId="18" borderId="16" xfId="3" applyNumberFormat="1" applyFont="1" applyFill="1" applyBorder="1" applyAlignment="1">
      <alignment horizontal="center" vertical="center" wrapText="1"/>
    </xf>
    <xf numFmtId="0" fontId="20" fillId="19" borderId="15" xfId="3" applyFont="1" applyFill="1" applyBorder="1" applyAlignment="1">
      <alignment horizontal="center" vertical="center" wrapText="1"/>
    </xf>
    <xf numFmtId="0" fontId="23" fillId="20" borderId="1" xfId="3" applyFont="1" applyFill="1" applyBorder="1" applyAlignment="1">
      <alignment horizontal="center" vertical="center" wrapText="1"/>
    </xf>
    <xf numFmtId="0" fontId="23" fillId="20" borderId="0" xfId="3" applyFont="1" applyFill="1" applyBorder="1" applyAlignment="1">
      <alignment horizontal="center" vertical="center" wrapText="1"/>
    </xf>
    <xf numFmtId="0" fontId="23" fillId="0" borderId="0" xfId="3" applyFont="1" applyAlignment="1">
      <alignment vertical="center" wrapText="1"/>
    </xf>
    <xf numFmtId="0" fontId="25" fillId="0" borderId="1" xfId="3" applyFont="1" applyBorder="1" applyAlignment="1" applyProtection="1">
      <alignment vertical="center" wrapText="1"/>
      <protection hidden="1"/>
    </xf>
    <xf numFmtId="0" fontId="27" fillId="0" borderId="6" xfId="4" applyFont="1" applyFill="1" applyBorder="1" applyAlignment="1" applyProtection="1">
      <alignment horizontal="left" vertical="center" wrapText="1"/>
      <protection hidden="1"/>
    </xf>
    <xf numFmtId="0" fontId="27" fillId="0" borderId="1" xfId="3" applyFont="1" applyBorder="1" applyAlignment="1" applyProtection="1">
      <alignment horizontal="center" vertical="center" wrapText="1"/>
      <protection hidden="1"/>
    </xf>
    <xf numFmtId="0" fontId="27" fillId="0" borderId="7" xfId="3" applyFont="1" applyBorder="1" applyAlignment="1" applyProtection="1">
      <alignment horizontal="center" vertical="center" wrapText="1"/>
      <protection hidden="1"/>
    </xf>
    <xf numFmtId="0" fontId="28" fillId="0" borderId="1" xfId="3" applyFont="1" applyBorder="1" applyAlignment="1" applyProtection="1">
      <alignment horizontal="center" vertical="center" wrapText="1"/>
      <protection hidden="1"/>
    </xf>
    <xf numFmtId="44" fontId="29" fillId="0" borderId="1" xfId="1" applyFont="1" applyBorder="1" applyAlignment="1" applyProtection="1">
      <alignment horizontal="center" vertical="center" wrapText="1"/>
      <protection hidden="1"/>
    </xf>
    <xf numFmtId="44" fontId="29" fillId="3" borderId="1" xfId="1" applyFont="1" applyFill="1" applyBorder="1" applyAlignment="1" applyProtection="1">
      <alignment horizontal="center" vertical="center" wrapText="1"/>
      <protection hidden="1"/>
    </xf>
    <xf numFmtId="37" fontId="29" fillId="0" borderId="17" xfId="5" applyNumberFormat="1" applyFont="1" applyBorder="1" applyAlignment="1" applyProtection="1">
      <alignment horizontal="center" vertical="center" wrapText="1"/>
      <protection hidden="1"/>
    </xf>
    <xf numFmtId="44" fontId="29" fillId="0" borderId="17" xfId="5" applyNumberFormat="1" applyFont="1" applyBorder="1" applyAlignment="1" applyProtection="1">
      <alignment horizontal="center" vertical="center" wrapText="1"/>
      <protection hidden="1"/>
    </xf>
    <xf numFmtId="0" fontId="13" fillId="0" borderId="1" xfId="1" applyNumberFormat="1" applyFont="1" applyBorder="1" applyAlignment="1" applyProtection="1">
      <alignment horizontal="center" vertical="center"/>
      <protection hidden="1"/>
    </xf>
    <xf numFmtId="44" fontId="29" fillId="21" borderId="17" xfId="5" applyNumberFormat="1" applyFont="1" applyFill="1" applyBorder="1" applyAlignment="1" applyProtection="1">
      <alignment horizontal="center" vertical="center" wrapText="1"/>
      <protection hidden="1"/>
    </xf>
    <xf numFmtId="10" fontId="13" fillId="0" borderId="1" xfId="1" applyNumberFormat="1" applyFont="1" applyBorder="1" applyAlignment="1" applyProtection="1">
      <alignment horizontal="center" vertical="center" wrapText="1"/>
      <protection hidden="1"/>
    </xf>
    <xf numFmtId="3" fontId="29" fillId="0" borderId="1" xfId="3" applyNumberFormat="1" applyFont="1" applyBorder="1" applyAlignment="1" applyProtection="1">
      <alignment horizontal="center" vertical="center" wrapText="1"/>
      <protection hidden="1"/>
    </xf>
    <xf numFmtId="42" fontId="29" fillId="0" borderId="17" xfId="5" applyNumberFormat="1" applyFont="1" applyBorder="1" applyAlignment="1" applyProtection="1">
      <alignment horizontal="center" vertical="center" wrapText="1"/>
      <protection hidden="1"/>
    </xf>
    <xf numFmtId="10" fontId="13" fillId="0" borderId="1" xfId="3" applyNumberFormat="1" applyFont="1" applyBorder="1" applyAlignment="1" applyProtection="1">
      <alignment horizontal="center" vertical="center"/>
      <protection hidden="1"/>
    </xf>
    <xf numFmtId="0" fontId="13" fillId="0" borderId="1" xfId="3" applyFont="1" applyBorder="1" applyAlignment="1" applyProtection="1">
      <alignment horizontal="center" vertical="center"/>
      <protection hidden="1"/>
    </xf>
    <xf numFmtId="9" fontId="13" fillId="0" borderId="1" xfId="2" applyFont="1" applyBorder="1" applyAlignment="1" applyProtection="1">
      <alignment horizontal="center" vertical="center"/>
      <protection hidden="1"/>
    </xf>
    <xf numFmtId="3" fontId="13" fillId="0" borderId="1" xfId="3" applyNumberFormat="1" applyFont="1" applyBorder="1" applyAlignment="1" applyProtection="1">
      <alignment horizontal="center" vertical="center" wrapText="1"/>
      <protection hidden="1"/>
    </xf>
    <xf numFmtId="0" fontId="29" fillId="0" borderId="1" xfId="3" applyFont="1" applyBorder="1" applyAlignment="1" applyProtection="1">
      <alignment horizontal="center" vertical="center" wrapText="1"/>
      <protection hidden="1"/>
    </xf>
    <xf numFmtId="0" fontId="29" fillId="22" borderId="1" xfId="3" applyFont="1" applyFill="1" applyBorder="1" applyAlignment="1" applyProtection="1">
      <alignment horizontal="center" vertical="center" wrapText="1"/>
      <protection hidden="1"/>
    </xf>
    <xf numFmtId="0" fontId="29" fillId="0" borderId="1" xfId="3" applyFont="1" applyFill="1" applyBorder="1" applyAlignment="1" applyProtection="1">
      <alignment horizontal="center" vertical="center" wrapText="1"/>
      <protection hidden="1"/>
    </xf>
    <xf numFmtId="0" fontId="13" fillId="0" borderId="1" xfId="3" applyFont="1" applyFill="1" applyBorder="1" applyAlignment="1" applyProtection="1">
      <alignment horizontal="center" vertical="center" wrapText="1"/>
      <protection hidden="1"/>
    </xf>
    <xf numFmtId="0" fontId="29" fillId="3" borderId="1" xfId="3" applyFont="1" applyFill="1" applyBorder="1" applyAlignment="1" applyProtection="1">
      <alignment horizontal="center" vertical="center" wrapText="1"/>
      <protection hidden="1"/>
    </xf>
    <xf numFmtId="3" fontId="13" fillId="23" borderId="2" xfId="3" applyNumberFormat="1" applyFont="1" applyFill="1" applyBorder="1" applyAlignment="1" applyProtection="1">
      <alignment horizontal="center" vertical="center" wrapText="1"/>
      <protection hidden="1"/>
    </xf>
    <xf numFmtId="0" fontId="27" fillId="0" borderId="0" xfId="3" applyFont="1" applyAlignment="1" applyProtection="1">
      <alignment vertical="center" wrapText="1"/>
      <protection hidden="1"/>
    </xf>
    <xf numFmtId="0" fontId="27" fillId="0" borderId="1" xfId="3" applyFont="1" applyFill="1" applyBorder="1" applyAlignment="1" applyProtection="1">
      <alignment vertical="center" wrapText="1"/>
      <protection hidden="1"/>
    </xf>
    <xf numFmtId="3" fontId="13" fillId="0" borderId="2" xfId="3" applyNumberFormat="1" applyFont="1" applyFill="1" applyBorder="1" applyAlignment="1" applyProtection="1">
      <alignment horizontal="center" vertical="center" wrapText="1"/>
      <protection hidden="1"/>
    </xf>
  </cellXfs>
  <cellStyles count="6">
    <cellStyle name="Currency" xfId="1" builtinId="4"/>
    <cellStyle name="Normal" xfId="0" builtinId="0"/>
    <cellStyle name="Normal 2" xfId="3"/>
    <cellStyle name="Normal 3" xfId="5"/>
    <cellStyle name="Normal_Wastewater" xfId="4"/>
    <cellStyle name="Percent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H8"/>
  <sheetViews>
    <sheetView tabSelected="1" zoomScale="90" zoomScaleNormal="90" workbookViewId="0">
      <selection activeCell="BI1" sqref="BI1:BK1048576"/>
    </sheetView>
  </sheetViews>
  <sheetFormatPr defaultRowHeight="15"/>
  <cols>
    <col min="1" max="1" width="10.42578125" customWidth="1"/>
    <col min="2" max="2" width="19.42578125" bestFit="1" customWidth="1"/>
    <col min="5" max="5" width="13.85546875" bestFit="1" customWidth="1"/>
    <col min="6" max="6" width="27.5703125" bestFit="1" customWidth="1"/>
    <col min="7" max="10" width="19.42578125" customWidth="1"/>
    <col min="14" max="14" width="14.85546875" bestFit="1" customWidth="1"/>
  </cols>
  <sheetData>
    <row r="1" spans="1:60" s="5" customFormat="1" ht="30.75" customHeight="1">
      <c r="A1" s="1" t="s">
        <v>0</v>
      </c>
      <c r="B1" s="1"/>
      <c r="C1" s="1"/>
      <c r="D1" s="2"/>
      <c r="E1" s="3"/>
      <c r="F1" s="4"/>
      <c r="G1" s="4"/>
      <c r="H1" s="4"/>
      <c r="J1" s="4"/>
      <c r="K1" s="4"/>
      <c r="L1" s="6" t="s">
        <v>1</v>
      </c>
      <c r="BC1" s="7"/>
      <c r="BD1" s="7"/>
      <c r="BE1" s="7"/>
      <c r="BF1" s="7"/>
      <c r="BG1" s="7"/>
      <c r="BH1" s="7"/>
    </row>
    <row r="2" spans="1:60" s="5" customFormat="1" ht="21" customHeight="1">
      <c r="B2" s="8"/>
      <c r="C2" s="9"/>
      <c r="D2" s="9"/>
      <c r="E2" s="10"/>
      <c r="F2" s="4"/>
      <c r="G2" s="11"/>
      <c r="H2" s="11"/>
      <c r="I2" s="4"/>
      <c r="J2" s="11"/>
      <c r="K2" s="12" t="s">
        <v>2</v>
      </c>
      <c r="L2" s="11"/>
      <c r="M2" s="13"/>
      <c r="N2" s="14"/>
      <c r="O2" s="14"/>
      <c r="P2" s="15"/>
      <c r="Q2" s="16"/>
      <c r="S2" s="14"/>
      <c r="T2" s="17"/>
      <c r="U2" s="8"/>
      <c r="V2" s="8"/>
      <c r="W2" s="8"/>
      <c r="X2" s="8"/>
      <c r="Y2" s="8"/>
      <c r="Z2" s="8"/>
      <c r="AA2" s="8"/>
      <c r="AB2" s="18" t="s">
        <v>3</v>
      </c>
      <c r="AC2" s="8"/>
      <c r="AD2" s="19"/>
      <c r="AF2" s="8"/>
      <c r="AG2" s="8"/>
      <c r="AH2" s="8"/>
      <c r="AI2" s="19"/>
      <c r="AJ2" s="19"/>
      <c r="AK2" s="19"/>
      <c r="AL2" s="19"/>
      <c r="AM2" s="19"/>
      <c r="AN2" s="19"/>
      <c r="AO2" s="20"/>
      <c r="AP2" s="8"/>
      <c r="AQ2" s="8"/>
      <c r="AR2" s="19"/>
      <c r="AS2" s="8"/>
      <c r="AT2" s="8"/>
      <c r="AU2" s="8"/>
      <c r="AV2" s="8"/>
      <c r="AW2" s="8"/>
      <c r="AX2" s="8"/>
      <c r="AY2" s="19"/>
      <c r="BC2" s="19"/>
      <c r="BD2" s="19"/>
      <c r="BE2" s="19"/>
      <c r="BF2" s="19"/>
      <c r="BG2" s="19"/>
      <c r="BH2" s="7"/>
    </row>
    <row r="3" spans="1:60" s="5" customFormat="1" ht="21" customHeight="1">
      <c r="B3" s="8"/>
      <c r="C3" s="9"/>
      <c r="D3" s="9"/>
      <c r="E3" s="9"/>
      <c r="F3" s="11"/>
      <c r="G3" s="11"/>
      <c r="H3" s="11"/>
      <c r="I3" s="4"/>
      <c r="J3" s="4"/>
      <c r="K3" s="4"/>
      <c r="L3" s="21" t="s">
        <v>4</v>
      </c>
      <c r="M3" s="22">
        <v>58433</v>
      </c>
      <c r="N3" s="23"/>
      <c r="O3" s="23"/>
      <c r="P3" s="15"/>
      <c r="Q3" s="14"/>
      <c r="R3" s="17"/>
      <c r="S3" s="14"/>
      <c r="T3" s="17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19"/>
      <c r="AJ3" s="19"/>
      <c r="AK3" s="19"/>
      <c r="AL3" s="19"/>
      <c r="AM3" s="19"/>
      <c r="AN3" s="19"/>
      <c r="AO3" s="20"/>
      <c r="AP3" s="8"/>
      <c r="AQ3" s="8"/>
      <c r="AR3" s="19"/>
      <c r="AS3" s="8"/>
      <c r="AT3" s="8"/>
      <c r="AU3" s="8"/>
      <c r="AV3" s="8"/>
      <c r="AW3" s="8"/>
      <c r="AX3" s="8"/>
      <c r="AY3" s="19"/>
      <c r="BC3" s="19"/>
      <c r="BD3" s="19"/>
      <c r="BE3" s="19"/>
      <c r="BF3" s="19"/>
      <c r="BG3" s="19"/>
      <c r="BH3" s="7"/>
    </row>
    <row r="4" spans="1:60" s="5" customFormat="1" ht="21" customHeight="1">
      <c r="A4" s="24"/>
      <c r="B4" s="24"/>
      <c r="C4" s="24"/>
      <c r="D4" s="24"/>
      <c r="E4" s="24"/>
      <c r="F4" s="24"/>
      <c r="G4" s="24"/>
      <c r="H4" s="24"/>
      <c r="I4" s="24"/>
      <c r="J4" s="24"/>
      <c r="K4" s="25" t="s">
        <v>5</v>
      </c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6" t="s">
        <v>6</v>
      </c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27"/>
      <c r="AL4" s="28"/>
      <c r="AM4" s="29" t="s">
        <v>7</v>
      </c>
      <c r="AN4" s="29"/>
      <c r="AO4" s="29"/>
      <c r="AP4" s="29"/>
      <c r="AQ4" s="29"/>
      <c r="AR4" s="29"/>
      <c r="AS4" s="29"/>
      <c r="AT4" s="29"/>
      <c r="AU4" s="29"/>
      <c r="AV4" s="30" t="s">
        <v>8</v>
      </c>
      <c r="AW4" s="30"/>
      <c r="AX4" s="30"/>
      <c r="AY4" s="30"/>
      <c r="AZ4" s="30"/>
      <c r="BA4" s="30"/>
      <c r="BB4" s="30"/>
      <c r="BC4" s="31"/>
      <c r="BD4" s="32" t="s">
        <v>9</v>
      </c>
      <c r="BE4" s="32"/>
      <c r="BF4" s="32"/>
      <c r="BG4" s="32"/>
      <c r="BH4" s="32"/>
    </row>
    <row r="5" spans="1:60" s="5" customFormat="1" ht="23.25">
      <c r="A5" s="33" t="s">
        <v>10</v>
      </c>
      <c r="B5" s="34"/>
      <c r="C5" s="34"/>
      <c r="D5" s="34"/>
      <c r="E5" s="34"/>
      <c r="F5" s="34"/>
      <c r="G5" s="34"/>
      <c r="H5" s="34"/>
      <c r="I5" s="34"/>
      <c r="J5" s="35"/>
      <c r="K5" s="25">
        <v>1</v>
      </c>
      <c r="L5" s="25"/>
      <c r="M5" s="25"/>
      <c r="N5" s="36">
        <v>2</v>
      </c>
      <c r="O5" s="37"/>
      <c r="P5" s="37"/>
      <c r="Q5" s="38"/>
      <c r="R5" s="25">
        <v>3</v>
      </c>
      <c r="S5" s="25"/>
      <c r="T5" s="25"/>
      <c r="U5" s="25"/>
      <c r="V5" s="25">
        <v>4</v>
      </c>
      <c r="W5" s="25"/>
      <c r="X5" s="39"/>
      <c r="Y5" s="40">
        <v>5</v>
      </c>
      <c r="Z5" s="26">
        <v>6</v>
      </c>
      <c r="AA5" s="27"/>
      <c r="AB5" s="27"/>
      <c r="AC5" s="27"/>
      <c r="AD5" s="28"/>
      <c r="AE5" s="41">
        <v>7</v>
      </c>
      <c r="AF5" s="41"/>
      <c r="AG5" s="42">
        <v>8</v>
      </c>
      <c r="AH5" s="42"/>
      <c r="AI5" s="42"/>
      <c r="AJ5" s="42"/>
      <c r="AK5" s="43">
        <v>9</v>
      </c>
      <c r="AL5" s="44"/>
      <c r="AM5" s="45">
        <v>10</v>
      </c>
      <c r="AN5" s="46">
        <v>11</v>
      </c>
      <c r="AO5" s="46">
        <v>12</v>
      </c>
      <c r="AP5" s="46">
        <v>13</v>
      </c>
      <c r="AQ5" s="46">
        <v>14</v>
      </c>
      <c r="AR5" s="47">
        <v>15</v>
      </c>
      <c r="AS5" s="46">
        <v>16</v>
      </c>
      <c r="AT5" s="46">
        <v>17</v>
      </c>
      <c r="AU5" s="48"/>
      <c r="AV5" s="30">
        <v>18</v>
      </c>
      <c r="AW5" s="30"/>
      <c r="AX5" s="49">
        <v>19</v>
      </c>
      <c r="AY5" s="49">
        <v>20</v>
      </c>
      <c r="AZ5" s="50">
        <v>21</v>
      </c>
      <c r="BA5" s="51"/>
      <c r="BB5" s="52"/>
      <c r="BC5" s="53"/>
      <c r="BD5" s="32" t="s">
        <v>11</v>
      </c>
      <c r="BE5" s="32"/>
      <c r="BF5" s="32"/>
      <c r="BG5" s="32"/>
      <c r="BH5" s="32"/>
    </row>
    <row r="6" spans="1:60" s="76" customFormat="1" ht="23.25">
      <c r="A6" s="54" t="s">
        <v>12</v>
      </c>
      <c r="B6" s="55"/>
      <c r="C6" s="55"/>
      <c r="D6" s="55"/>
      <c r="E6" s="55"/>
      <c r="F6" s="55"/>
      <c r="G6" s="55"/>
      <c r="H6" s="55"/>
      <c r="I6" s="55"/>
      <c r="J6" s="56"/>
      <c r="K6" s="57" t="s">
        <v>13</v>
      </c>
      <c r="L6" s="58"/>
      <c r="M6" s="59"/>
      <c r="N6" s="57" t="s">
        <v>14</v>
      </c>
      <c r="O6" s="58"/>
      <c r="P6" s="58"/>
      <c r="Q6" s="59"/>
      <c r="R6" s="60" t="s">
        <v>15</v>
      </c>
      <c r="S6" s="61" t="s">
        <v>16</v>
      </c>
      <c r="T6" s="62"/>
      <c r="U6" s="63"/>
      <c r="V6" s="61"/>
      <c r="W6" s="62"/>
      <c r="X6" s="63"/>
      <c r="Y6" s="64" t="s">
        <v>17</v>
      </c>
      <c r="Z6" s="57" t="s">
        <v>18</v>
      </c>
      <c r="AA6" s="58"/>
      <c r="AB6" s="58"/>
      <c r="AC6" s="58"/>
      <c r="AD6" s="59"/>
      <c r="AE6" s="65" t="s">
        <v>19</v>
      </c>
      <c r="AF6" s="66"/>
      <c r="AG6" s="60" t="s">
        <v>20</v>
      </c>
      <c r="AH6" s="60" t="s">
        <v>21</v>
      </c>
      <c r="AI6" s="60" t="s">
        <v>22</v>
      </c>
      <c r="AJ6" s="60" t="s">
        <v>23</v>
      </c>
      <c r="AK6" s="60" t="s">
        <v>24</v>
      </c>
      <c r="AL6" s="67"/>
      <c r="AM6" s="68" t="s">
        <v>25</v>
      </c>
      <c r="AN6" s="68"/>
      <c r="AO6" s="68"/>
      <c r="AP6" s="68"/>
      <c r="AQ6" s="68"/>
      <c r="AR6" s="68" t="s">
        <v>26</v>
      </c>
      <c r="AS6" s="68"/>
      <c r="AT6" s="68"/>
      <c r="AU6" s="69"/>
      <c r="AV6" s="66" t="s">
        <v>27</v>
      </c>
      <c r="AW6" s="66"/>
      <c r="AX6" s="70" t="s">
        <v>28</v>
      </c>
      <c r="AY6" s="70" t="s">
        <v>29</v>
      </c>
      <c r="AZ6" s="71" t="s">
        <v>30</v>
      </c>
      <c r="BA6" s="72"/>
      <c r="BB6" s="73"/>
      <c r="BC6" s="74"/>
      <c r="BD6" s="71" t="s">
        <v>31</v>
      </c>
      <c r="BE6" s="75"/>
      <c r="BF6" s="75"/>
      <c r="BG6" s="72"/>
      <c r="BH6" s="70" t="s">
        <v>32</v>
      </c>
    </row>
    <row r="7" spans="1:60" s="100" customFormat="1" ht="193.5" customHeight="1">
      <c r="A7" s="77" t="s">
        <v>100</v>
      </c>
      <c r="B7" s="77" t="s">
        <v>33</v>
      </c>
      <c r="C7" s="78" t="s">
        <v>34</v>
      </c>
      <c r="D7" s="79" t="s">
        <v>35</v>
      </c>
      <c r="E7" s="80" t="s">
        <v>36</v>
      </c>
      <c r="F7" s="80" t="s">
        <v>37</v>
      </c>
      <c r="G7" s="81" t="s">
        <v>38</v>
      </c>
      <c r="H7" s="81" t="s">
        <v>39</v>
      </c>
      <c r="I7" s="81" t="s">
        <v>40</v>
      </c>
      <c r="J7" s="81" t="s">
        <v>41</v>
      </c>
      <c r="K7" s="82" t="s">
        <v>42</v>
      </c>
      <c r="L7" s="83" t="s">
        <v>43</v>
      </c>
      <c r="M7" s="84" t="s">
        <v>44</v>
      </c>
      <c r="N7" s="84" t="s">
        <v>45</v>
      </c>
      <c r="O7" s="84" t="s">
        <v>46</v>
      </c>
      <c r="P7" s="85" t="s">
        <v>47</v>
      </c>
      <c r="Q7" s="84" t="s">
        <v>48</v>
      </c>
      <c r="R7" s="82" t="s">
        <v>49</v>
      </c>
      <c r="S7" s="85" t="s">
        <v>50</v>
      </c>
      <c r="T7" s="86" t="s">
        <v>51</v>
      </c>
      <c r="U7" s="87" t="s">
        <v>52</v>
      </c>
      <c r="V7" s="88" t="s">
        <v>53</v>
      </c>
      <c r="W7" s="87" t="s">
        <v>54</v>
      </c>
      <c r="X7" s="87" t="s">
        <v>55</v>
      </c>
      <c r="Y7" s="89" t="s">
        <v>56</v>
      </c>
      <c r="Z7" s="89" t="s">
        <v>57</v>
      </c>
      <c r="AA7" s="89" t="s">
        <v>58</v>
      </c>
      <c r="AB7" s="89" t="s">
        <v>59</v>
      </c>
      <c r="AC7" s="89" t="s">
        <v>60</v>
      </c>
      <c r="AD7" s="89" t="s">
        <v>61</v>
      </c>
      <c r="AE7" s="89" t="s">
        <v>62</v>
      </c>
      <c r="AF7" s="89" t="s">
        <v>63</v>
      </c>
      <c r="AG7" s="89" t="s">
        <v>64</v>
      </c>
      <c r="AH7" s="89" t="s">
        <v>65</v>
      </c>
      <c r="AI7" s="89" t="s">
        <v>66</v>
      </c>
      <c r="AJ7" s="89" t="s">
        <v>67</v>
      </c>
      <c r="AK7" s="89" t="s">
        <v>68</v>
      </c>
      <c r="AL7" s="90" t="s">
        <v>69</v>
      </c>
      <c r="AM7" s="91" t="s">
        <v>70</v>
      </c>
      <c r="AN7" s="91" t="s">
        <v>71</v>
      </c>
      <c r="AO7" s="91" t="s">
        <v>72</v>
      </c>
      <c r="AP7" s="91" t="s">
        <v>73</v>
      </c>
      <c r="AQ7" s="91" t="s">
        <v>74</v>
      </c>
      <c r="AR7" s="92" t="s">
        <v>75</v>
      </c>
      <c r="AS7" s="93" t="s">
        <v>76</v>
      </c>
      <c r="AT7" s="93" t="s">
        <v>77</v>
      </c>
      <c r="AU7" s="94" t="s">
        <v>78</v>
      </c>
      <c r="AV7" s="95" t="s">
        <v>79</v>
      </c>
      <c r="AW7" s="95" t="s">
        <v>80</v>
      </c>
      <c r="AX7" s="96" t="s">
        <v>81</v>
      </c>
      <c r="AY7" s="96" t="s">
        <v>82</v>
      </c>
      <c r="AZ7" s="96" t="s">
        <v>83</v>
      </c>
      <c r="BA7" s="96" t="s">
        <v>84</v>
      </c>
      <c r="BB7" s="96" t="s">
        <v>85</v>
      </c>
      <c r="BC7" s="97" t="s">
        <v>86</v>
      </c>
      <c r="BD7" s="98" t="s">
        <v>87</v>
      </c>
      <c r="BE7" s="98" t="s">
        <v>88</v>
      </c>
      <c r="BF7" s="98" t="s">
        <v>89</v>
      </c>
      <c r="BG7" s="98" t="s">
        <v>90</v>
      </c>
      <c r="BH7" s="99" t="s">
        <v>91</v>
      </c>
    </row>
    <row r="8" spans="1:60" s="125" customFormat="1" ht="51.75" customHeight="1">
      <c r="A8" s="101">
        <v>24</v>
      </c>
      <c r="B8" s="102" t="s">
        <v>92</v>
      </c>
      <c r="C8" s="103" t="s">
        <v>93</v>
      </c>
      <c r="D8" s="104" t="s">
        <v>94</v>
      </c>
      <c r="E8" s="105" t="s">
        <v>95</v>
      </c>
      <c r="F8" s="126" t="s">
        <v>96</v>
      </c>
      <c r="G8" s="106">
        <v>543857</v>
      </c>
      <c r="H8" s="106">
        <v>380700</v>
      </c>
      <c r="I8" s="106"/>
      <c r="J8" s="107">
        <v>0</v>
      </c>
      <c r="K8" s="108">
        <v>80</v>
      </c>
      <c r="L8" s="109" t="s">
        <v>97</v>
      </c>
      <c r="M8" s="110">
        <f t="shared" ref="M8" si="0">(IF(K8=0,0,(IF(K8&lt;=199,50,(IF(K8&lt;=499,40,(IF(K8&lt;=999,30,(IF(K8&lt;=1999,20,0))))))))))</f>
        <v>50</v>
      </c>
      <c r="N8" s="111">
        <v>52976</v>
      </c>
      <c r="O8" s="112">
        <f t="shared" ref="O8" si="1">N8/$M$3</f>
        <v>0.90661099036503345</v>
      </c>
      <c r="P8" s="109" t="s">
        <v>97</v>
      </c>
      <c r="Q8" s="110">
        <f t="shared" ref="Q8" si="2">(IF(O8=0,0,(IF(O8&lt;=40%,40,(IF(O8&lt;=60%,30,(IF(O8&lt;=80%,20,(IF(O8&lt;100%,10,0))))))))))</f>
        <v>10</v>
      </c>
      <c r="R8" s="113">
        <v>41</v>
      </c>
      <c r="S8" s="114">
        <v>0</v>
      </c>
      <c r="T8" s="115">
        <f t="shared" ref="T8" si="3">(S8/R8)/N8</f>
        <v>0</v>
      </c>
      <c r="U8" s="116">
        <f t="shared" ref="U8" si="4">(IF(T8=0,0,(IF(T8&lt;=2%,10,(IF(T8&lt;=5%,20,(IF(T8&lt;=10%,30,(IF(T8&gt;10%,40,0))))))))))</f>
        <v>0</v>
      </c>
      <c r="V8" s="117">
        <f t="shared" ref="V8" si="5">J8/G8</f>
        <v>0</v>
      </c>
      <c r="W8" s="116">
        <f t="shared" ref="W8" si="6">(IF(V8&lt;=5%,0,(IF(V8&lt;=10%,10,(IF(V8&lt;=20%,20,(IF(V8&lt;=30%,25,(IF(V8&gt;30%,30,0))))))))))</f>
        <v>0</v>
      </c>
      <c r="X8" s="118">
        <f t="shared" ref="X8" si="7">M8+Q8+U8+W8</f>
        <v>60</v>
      </c>
      <c r="Y8" s="119">
        <v>0</v>
      </c>
      <c r="Z8" s="119">
        <v>0</v>
      </c>
      <c r="AA8" s="119">
        <v>0</v>
      </c>
      <c r="AB8" s="119">
        <v>0</v>
      </c>
      <c r="AC8" s="119">
        <v>0</v>
      </c>
      <c r="AD8" s="120">
        <v>0</v>
      </c>
      <c r="AE8" s="120">
        <v>0</v>
      </c>
      <c r="AF8" s="119">
        <v>0</v>
      </c>
      <c r="AG8" s="119">
        <v>10</v>
      </c>
      <c r="AH8" s="121">
        <v>10</v>
      </c>
      <c r="AI8" s="120">
        <v>0</v>
      </c>
      <c r="AJ8" s="121">
        <v>5</v>
      </c>
      <c r="AK8" s="120">
        <v>0</v>
      </c>
      <c r="AL8" s="122">
        <f t="shared" ref="AL8" si="8">SUM(Y8:AK8)</f>
        <v>25</v>
      </c>
      <c r="AM8" s="123">
        <v>0</v>
      </c>
      <c r="AN8" s="119">
        <v>0</v>
      </c>
      <c r="AO8" s="120">
        <v>20</v>
      </c>
      <c r="AP8" s="119">
        <v>0</v>
      </c>
      <c r="AQ8" s="119">
        <v>0</v>
      </c>
      <c r="AR8" s="119">
        <v>0</v>
      </c>
      <c r="AS8" s="119">
        <v>0</v>
      </c>
      <c r="AT8" s="119">
        <v>-10</v>
      </c>
      <c r="AU8" s="122">
        <f t="shared" ref="AU8" si="9">SUM(AM8:AT8)</f>
        <v>10</v>
      </c>
      <c r="AV8" s="119">
        <v>0</v>
      </c>
      <c r="AW8" s="119">
        <v>0</v>
      </c>
      <c r="AX8" s="123">
        <v>0</v>
      </c>
      <c r="AY8" s="119">
        <v>0</v>
      </c>
      <c r="AZ8" s="120">
        <v>0</v>
      </c>
      <c r="BA8" s="120">
        <v>5</v>
      </c>
      <c r="BB8" s="122">
        <f t="shared" ref="BB8" si="10">SUM(AV8:BA8)</f>
        <v>5</v>
      </c>
      <c r="BC8" s="118">
        <f t="shared" ref="BC8" si="11">SUM(+BB8+AU8+AL8+X8)</f>
        <v>100</v>
      </c>
      <c r="BD8" s="124" t="s">
        <v>98</v>
      </c>
      <c r="BE8" s="124" t="s">
        <v>98</v>
      </c>
      <c r="BF8" s="124" t="s">
        <v>99</v>
      </c>
      <c r="BG8" s="124" t="s">
        <v>99</v>
      </c>
      <c r="BH8" s="127" t="s">
        <v>99</v>
      </c>
    </row>
  </sheetData>
  <mergeCells count="28">
    <mergeCell ref="AV6:AW6"/>
    <mergeCell ref="AZ6:BA6"/>
    <mergeCell ref="BD6:BG6"/>
    <mergeCell ref="AV5:AW5"/>
    <mergeCell ref="AZ5:BA5"/>
    <mergeCell ref="BD5:BH5"/>
    <mergeCell ref="A6:J6"/>
    <mergeCell ref="K6:M6"/>
    <mergeCell ref="N6:Q6"/>
    <mergeCell ref="Z6:AD6"/>
    <mergeCell ref="AE6:AF6"/>
    <mergeCell ref="AM6:AQ6"/>
    <mergeCell ref="AR6:AT6"/>
    <mergeCell ref="BD4:BH4"/>
    <mergeCell ref="A5:J5"/>
    <mergeCell ref="K5:M5"/>
    <mergeCell ref="N5:Q5"/>
    <mergeCell ref="R5:U5"/>
    <mergeCell ref="V5:W5"/>
    <mergeCell ref="Z5:AD5"/>
    <mergeCell ref="AE5:AF5"/>
    <mergeCell ref="AG5:AJ5"/>
    <mergeCell ref="A1:C1"/>
    <mergeCell ref="A4:J4"/>
    <mergeCell ref="K4:X4"/>
    <mergeCell ref="Y4:AL4"/>
    <mergeCell ref="AM4:AU4"/>
    <mergeCell ref="AV4:BB4"/>
  </mergeCells>
  <dataValidations count="1">
    <dataValidation type="list" allowBlank="1" showInputMessage="1" showErrorMessage="1" sqref="E8">
      <formula1>"Planning, Design, Construction, P/D, D/C, P/D/C"</formula1>
    </dataValidation>
  </dataValidation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2016-02-01T17:58:22Z</dcterms:created>
  <dcterms:modified xsi:type="dcterms:W3CDTF">2016-02-01T18:06:30Z</dcterms:modified>
</cp:coreProperties>
</file>